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5352D0B5-795D-44E4-98C7-2C16E5E420B2}" xr6:coauthVersionLast="46" xr6:coauthVersionMax="46" xr10:uidLastSave="{00000000-0000-0000-0000-000000000000}"/>
  <bookViews>
    <workbookView xWindow="-108" yWindow="-108" windowWidth="23256" windowHeight="12576" firstSheet="6" activeTab="13" xr2:uid="{00000000-000D-0000-FFFF-FFFF00000000}"/>
  </bookViews>
  <sheets>
    <sheet name="01.07.2025." sheetId="1" r:id="rId1"/>
    <sheet name="02.07.2025." sheetId="2" r:id="rId2"/>
    <sheet name="03.07.2025." sheetId="3" r:id="rId3"/>
    <sheet name="04.07.2025." sheetId="4" r:id="rId4"/>
    <sheet name="07.07.2025." sheetId="5" r:id="rId5"/>
    <sheet name="08.07.2025." sheetId="6" r:id="rId6"/>
    <sheet name="09.07.2025." sheetId="7" r:id="rId7"/>
    <sheet name="10.07.2025." sheetId="9" r:id="rId8"/>
    <sheet name="11.07.2025." sheetId="10" r:id="rId9"/>
    <sheet name="14.07.2025." sheetId="11" r:id="rId10"/>
    <sheet name="15.07.2025." sheetId="12" r:id="rId11"/>
    <sheet name="16.07.2025." sheetId="13" r:id="rId12"/>
    <sheet name="17.07.2025." sheetId="14" r:id="rId13"/>
    <sheet name="18.07.2025." sheetId="15" r:id="rId1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5" l="1"/>
  <c r="C7" i="15" s="1"/>
  <c r="C109" i="14"/>
  <c r="C113" i="14" s="1"/>
  <c r="C112" i="14"/>
  <c r="C84" i="14"/>
  <c r="C88" i="14"/>
  <c r="C94" i="14"/>
  <c r="C100" i="14"/>
  <c r="C103" i="14"/>
  <c r="C57" i="14"/>
  <c r="C54" i="14"/>
  <c r="C51" i="14"/>
  <c r="C48" i="14"/>
  <c r="C44" i="14"/>
  <c r="C34" i="14"/>
  <c r="C27" i="14"/>
  <c r="C19" i="14"/>
  <c r="C104" i="14" l="1"/>
  <c r="C7" i="13" l="1"/>
  <c r="C8" i="13" s="1"/>
  <c r="C6" i="12"/>
  <c r="C7" i="12" s="1"/>
  <c r="C6" i="11"/>
  <c r="C7" i="11" s="1"/>
  <c r="C15" i="10"/>
  <c r="C14" i="10"/>
  <c r="C10" i="10"/>
  <c r="C7" i="10"/>
  <c r="C43" i="9"/>
  <c r="C46" i="9"/>
  <c r="C39" i="9"/>
  <c r="C34" i="9"/>
  <c r="C30" i="9"/>
  <c r="C27" i="9"/>
  <c r="C23" i="9"/>
  <c r="C47" i="9" l="1"/>
  <c r="C6" i="7"/>
  <c r="C7" i="7" s="1"/>
  <c r="C8" i="6"/>
  <c r="C9" i="6" s="1"/>
  <c r="C7" i="4"/>
  <c r="C8" i="4" s="1"/>
  <c r="C6" i="3"/>
  <c r="C7" i="3" s="1"/>
  <c r="C40" i="2"/>
  <c r="C36" i="2"/>
  <c r="C33" i="2"/>
  <c r="C30" i="2"/>
  <c r="C41" i="2" l="1"/>
  <c r="C15" i="1" l="1"/>
  <c r="C11" i="1"/>
  <c r="C16" i="1" s="1"/>
</calcChain>
</file>

<file path=xl/sharedStrings.xml><?xml version="1.0" encoding="utf-8"?>
<sst xmlns="http://schemas.openxmlformats.org/spreadsheetml/2006/main" count="298" uniqueCount="182">
  <si>
    <t xml:space="preserve">ISPLATE SA BUDŽETSKOG RAČUNA PO </t>
  </si>
  <si>
    <t xml:space="preserve">NAMENAMA I DOBAVLJAČIMA </t>
  </si>
  <si>
    <t xml:space="preserve">1.OSTALO PL </t>
  </si>
  <si>
    <t>ZARADA ALFRED</t>
  </si>
  <si>
    <t xml:space="preserve">UZT PROVOZIJA </t>
  </si>
  <si>
    <t xml:space="preserve">UKUPNO OSTALO PL </t>
  </si>
  <si>
    <t>UKUPNO</t>
  </si>
  <si>
    <t>01.07.2025.</t>
  </si>
  <si>
    <t xml:space="preserve">ZARADA  </t>
  </si>
  <si>
    <t>ANGAZOVANJE NA PROJEKTU INST ZA ZDRAVLJE</t>
  </si>
  <si>
    <t>ZARADA SINDIKAT</t>
  </si>
  <si>
    <t>ZARADA VANSTANDARDNE</t>
  </si>
  <si>
    <t>2.KRV</t>
  </si>
  <si>
    <t>DIJAGFARM</t>
  </si>
  <si>
    <t>MEDICON DEC</t>
  </si>
  <si>
    <t>STIGA</t>
  </si>
  <si>
    <t xml:space="preserve"> </t>
  </si>
  <si>
    <t>UZT PROVIZIJA</t>
  </si>
  <si>
    <t>UKUPNO OSTALO PL</t>
  </si>
  <si>
    <t>02.07.2025.</t>
  </si>
  <si>
    <t>RFZO POVRAT UM OSTALO</t>
  </si>
  <si>
    <t>1.SAN MATERIJAL</t>
  </si>
  <si>
    <t>UKUPNO  SAN MATERIJAL</t>
  </si>
  <si>
    <t>2.UM ORTOPEDIJA</t>
  </si>
  <si>
    <t>3.UM OSTALO</t>
  </si>
  <si>
    <t>UKUPNO UM ORTOPEDIJA</t>
  </si>
  <si>
    <t>UKUPNO  UM OSTALO</t>
  </si>
  <si>
    <t>4.OSTALO PL</t>
  </si>
  <si>
    <t>MARK MEDICAL</t>
  </si>
  <si>
    <t>AMG PH</t>
  </si>
  <si>
    <t>AMICUS</t>
  </si>
  <si>
    <t>APTUS</t>
  </si>
  <si>
    <t>B BRAUN</t>
  </si>
  <si>
    <t>BIOGNOST</t>
  </si>
  <si>
    <t>BIOTEC</t>
  </si>
  <si>
    <t>DUOMED</t>
  </si>
  <si>
    <t>GALEN</t>
  </si>
  <si>
    <t>GOSPER</t>
  </si>
  <si>
    <t>LABRA</t>
  </si>
  <si>
    <t>MAGLOVAC</t>
  </si>
  <si>
    <t>MAKLER</t>
  </si>
  <si>
    <t>MAY MEDICAL</t>
  </si>
  <si>
    <t>MEDICA L</t>
  </si>
  <si>
    <t>MEDIPRO</t>
  </si>
  <si>
    <t>MEDTRONIC</t>
  </si>
  <si>
    <t>MESSER</t>
  </si>
  <si>
    <t>PAROCO</t>
  </si>
  <si>
    <t>PHOENIX</t>
  </si>
  <si>
    <t>PROMEDIA</t>
  </si>
  <si>
    <t>SN MEDIC</t>
  </si>
  <si>
    <t>TORLAK</t>
  </si>
  <si>
    <t>UNI CHEM</t>
  </si>
  <si>
    <t>04.07.2025.</t>
  </si>
  <si>
    <t>PREVOZ</t>
  </si>
  <si>
    <t>07.07.2025.</t>
  </si>
  <si>
    <t>08.07.2025.</t>
  </si>
  <si>
    <t>POVRAT DNEVNICA</t>
  </si>
  <si>
    <t>GRAD SU BEATOVIĆ</t>
  </si>
  <si>
    <t>09.07.2025.</t>
  </si>
  <si>
    <t xml:space="preserve">1.OTM </t>
  </si>
  <si>
    <t>ACOMA</t>
  </si>
  <si>
    <t>INTERMEDIKAL</t>
  </si>
  <si>
    <t>KOMAZEC</t>
  </si>
  <si>
    <t>REMONDIS</t>
  </si>
  <si>
    <t>TUTORIC</t>
  </si>
  <si>
    <t>VELEBIT</t>
  </si>
  <si>
    <t xml:space="preserve">ZAVOD ZA JAVNO ZDRAVLJE </t>
  </si>
  <si>
    <t xml:space="preserve">UKUPNO  OTM </t>
  </si>
  <si>
    <t xml:space="preserve">2. HRANA </t>
  </si>
  <si>
    <t xml:space="preserve">ILLI GROUP </t>
  </si>
  <si>
    <t>UKUPNO HRANA</t>
  </si>
  <si>
    <t xml:space="preserve">4. ENERGENTI </t>
  </si>
  <si>
    <t>KNEZ PETROL</t>
  </si>
  <si>
    <t>UKUPNO  ENERGENTI</t>
  </si>
  <si>
    <t>6.OSTALO PL</t>
  </si>
  <si>
    <t>10.07.2025.</t>
  </si>
  <si>
    <t>LAFANTA</t>
  </si>
  <si>
    <t xml:space="preserve">DOM ZDRAVLJA </t>
  </si>
  <si>
    <t>ENERGOTIPO</t>
  </si>
  <si>
    <t>FEHER I OSTALI</t>
  </si>
  <si>
    <t>FLORA COM</t>
  </si>
  <si>
    <t>HEMOTEHNA</t>
  </si>
  <si>
    <t>PR MARTINA CVETANOVIC MEDSAN</t>
  </si>
  <si>
    <t>MEDICOM SABAC</t>
  </si>
  <si>
    <t>BENCIK</t>
  </si>
  <si>
    <t>SL GLASNIK</t>
  </si>
  <si>
    <t>VLANIX</t>
  </si>
  <si>
    <t>ZZJZ</t>
  </si>
  <si>
    <t>3.LEK VAN UGOVORA GAS</t>
  </si>
  <si>
    <t>5.LEK N2 OBRAZAC</t>
  </si>
  <si>
    <t>INOFARM</t>
  </si>
  <si>
    <t>UKUPNO LEK N2 OBRAZAC</t>
  </si>
  <si>
    <t>6.HEMODIJALIZA</t>
  </si>
  <si>
    <t>FARMALOGIST</t>
  </si>
  <si>
    <t>UKUPNO HEMODIJALIZA</t>
  </si>
  <si>
    <t>PFAJZER</t>
  </si>
  <si>
    <t>UKUPNO  LEK VAN UGOVORA GAS</t>
  </si>
  <si>
    <t>JUBILARNA</t>
  </si>
  <si>
    <t>11.07.2025.</t>
  </si>
  <si>
    <t>DNEVNICE</t>
  </si>
  <si>
    <t>INST ZA TRANSF BG</t>
  </si>
  <si>
    <t>DNEEVNICE</t>
  </si>
  <si>
    <t>2. APV</t>
  </si>
  <si>
    <t>UKUPNO APV</t>
  </si>
  <si>
    <t>RTG TIMA APV</t>
  </si>
  <si>
    <t>3.OSTALO PL</t>
  </si>
  <si>
    <t>14.07.2025.</t>
  </si>
  <si>
    <t>SOLIDARNA POMOC</t>
  </si>
  <si>
    <t>15.07.2025.</t>
  </si>
  <si>
    <t>16.07.2025.</t>
  </si>
  <si>
    <t>AKONTACIJA ZARADA</t>
  </si>
  <si>
    <t>OBRAČUNSKI NALOG .</t>
  </si>
  <si>
    <t>1.LEK</t>
  </si>
  <si>
    <t>ADOC</t>
  </si>
  <si>
    <t>BEOHEM</t>
  </si>
  <si>
    <t>MEDICA LINEA</t>
  </si>
  <si>
    <t>PHARMA SWISS</t>
  </si>
  <si>
    <t>SOPHARMA</t>
  </si>
  <si>
    <t>VEGA</t>
  </si>
  <si>
    <t>UKUPNO  LEK</t>
  </si>
  <si>
    <t xml:space="preserve">2. CITOSTATICI </t>
  </si>
  <si>
    <t>UKUPNO CITOSTATIC</t>
  </si>
  <si>
    <t>3.LEK C LISTA</t>
  </si>
  <si>
    <t>MAGNA PH</t>
  </si>
  <si>
    <t>UKUPNO  LEK C LISTA</t>
  </si>
  <si>
    <t>4. REAGENSI</t>
  </si>
  <si>
    <t>EUROMEDICINA</t>
  </si>
  <si>
    <t>MAYMEDICAL</t>
  </si>
  <si>
    <t>YUNYCOM</t>
  </si>
  <si>
    <t>UKUPNO  REAGENSI</t>
  </si>
  <si>
    <t>5.UM IMPLATANTI</t>
  </si>
  <si>
    <t>UKUPNO UM IMPLATANTI</t>
  </si>
  <si>
    <t>6. UM ORTOPEDIJA</t>
  </si>
  <si>
    <t>7.UM OSTALO</t>
  </si>
  <si>
    <t>UKUPNO UM OSTALO</t>
  </si>
  <si>
    <t>8.ENERGENTI</t>
  </si>
  <si>
    <t>UKUPNO ENERGENTI</t>
  </si>
  <si>
    <t xml:space="preserve">UKUPNO OBRAC NALOG </t>
  </si>
  <si>
    <t>17.07.2025.</t>
  </si>
  <si>
    <t>BOEHRUNGER</t>
  </si>
  <si>
    <t>SLAVIAMED</t>
  </si>
  <si>
    <t>ECOTRADE</t>
  </si>
  <si>
    <t>ASPECTUM</t>
  </si>
  <si>
    <t>PFIZER</t>
  </si>
  <si>
    <t>CESTOR</t>
  </si>
  <si>
    <t>9.SAN MATERIJAL</t>
  </si>
  <si>
    <t>EAST DI</t>
  </si>
  <si>
    <t>LSBTEH</t>
  </si>
  <si>
    <t>VICOR</t>
  </si>
  <si>
    <t>10.PACE MAKER</t>
  </si>
  <si>
    <t>UKUPNO PACE MAKER</t>
  </si>
  <si>
    <t>ATAN MARK</t>
  </si>
  <si>
    <t>BIOSTENT</t>
  </si>
  <si>
    <t>DENTA</t>
  </si>
  <si>
    <t>ETER MEDICAL</t>
  </si>
  <si>
    <t>FLORA COMERC</t>
  </si>
  <si>
    <t>FUTURA</t>
  </si>
  <si>
    <t>GALENIKA</t>
  </si>
  <si>
    <t>HUMANIS</t>
  </si>
  <si>
    <t>INEL</t>
  </si>
  <si>
    <t>LAYON</t>
  </si>
  <si>
    <t>MEDIV</t>
  </si>
  <si>
    <t xml:space="preserve">OMNI </t>
  </si>
  <si>
    <t>OPTICUS</t>
  </si>
  <si>
    <t>PRIZMA TRADE</t>
  </si>
  <si>
    <t>SOUAL MEDICAL</t>
  </si>
  <si>
    <t>ZORAX</t>
  </si>
  <si>
    <t>11.STENTOVI</t>
  </si>
  <si>
    <t>HERMES</t>
  </si>
  <si>
    <t>MEGAPHARM</t>
  </si>
  <si>
    <t>UKUPNO  STENTOVI</t>
  </si>
  <si>
    <t>12.HEMODIJALIZA</t>
  </si>
  <si>
    <t>FRESENIUS</t>
  </si>
  <si>
    <t>TEHNOMED</t>
  </si>
  <si>
    <t>UKUPNO  HEMODIJALIZA</t>
  </si>
  <si>
    <t>12.HEMOFILIJA</t>
  </si>
  <si>
    <t>UKUPNO HEMOFILIJA</t>
  </si>
  <si>
    <t>2.KRV I DERIVATI</t>
  </si>
  <si>
    <t>UKUPNO  KRV I DERIVATI</t>
  </si>
  <si>
    <t>DIAHEM</t>
  </si>
  <si>
    <t>TEAMEDICA</t>
  </si>
  <si>
    <t>18.07.2025.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</si>
</sst>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2">
    <xf numFmtId="0" fontId="0" fillId="0" borderId="0" xfId="0"/>
    <xf numFmtId="0" fontId="2" fillId="0" borderId="0" xfId="1"/>
    <xf numFmtId="4" fontId="2" fillId="0" borderId="0" xfId="1" applyNumberFormat="1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3" borderId="1" xfId="1" applyNumberFormat="1" applyFont="1" applyFill="1" applyBorder="1"/>
    <xf numFmtId="4" fontId="0" fillId="0" borderId="2" xfId="0" applyNumberFormat="1" applyBorder="1"/>
    <xf numFmtId="0" fontId="2" fillId="0" borderId="5" xfId="2" applyBorder="1" applyAlignment="1">
      <alignment vertical="top"/>
    </xf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0" fontId="6" fillId="2" borderId="3" xfId="0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  <xf numFmtId="4" fontId="0" fillId="0" borderId="0" xfId="0" applyNumberFormat="1"/>
    <xf numFmtId="4" fontId="7" fillId="0" borderId="5" xfId="0" applyNumberFormat="1" applyFont="1" applyBorder="1"/>
    <xf numFmtId="4" fontId="0" fillId="0" borderId="6" xfId="0" applyNumberFormat="1" applyBorder="1"/>
    <xf numFmtId="0" fontId="5" fillId="3" borderId="5" xfId="2" applyFont="1" applyFill="1" applyBorder="1" applyAlignment="1">
      <alignment vertical="top"/>
    </xf>
    <xf numFmtId="17" fontId="5" fillId="0" borderId="1" xfId="1" applyNumberFormat="1" applyFont="1" applyBorder="1"/>
    <xf numFmtId="17" fontId="5" fillId="0" borderId="7" xfId="1" applyNumberFormat="1" applyFont="1" applyBorder="1"/>
    <xf numFmtId="4" fontId="1" fillId="3" borderId="8" xfId="0" applyNumberFormat="1" applyFont="1" applyFill="1" applyBorder="1"/>
  </cellXfs>
  <cellStyles count="3">
    <cellStyle name="Normal_Sheet1" xfId="1" xr:uid="{9CAF559D-D2D6-45C8-A004-A23DF2C93481}"/>
    <cellStyle name="Normalan" xfId="0" builtinId="0"/>
    <cellStyle name="Normalan 2" xfId="2" xr:uid="{A9674D50-11AC-4562-94FF-71F736C1A5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16"/>
  <sheetViews>
    <sheetView workbookViewId="0">
      <selection activeCell="C21" sqref="C21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7</v>
      </c>
    </row>
    <row r="4" spans="2:3" x14ac:dyDescent="0.3">
      <c r="B4" s="7" t="s">
        <v>2</v>
      </c>
      <c r="C4" s="8"/>
    </row>
    <row r="5" spans="2:3" x14ac:dyDescent="0.3">
      <c r="B5" s="9" t="s">
        <v>8</v>
      </c>
      <c r="C5" s="10">
        <v>122356128.19</v>
      </c>
    </row>
    <row r="6" spans="2:3" x14ac:dyDescent="0.3">
      <c r="B6" s="9" t="s">
        <v>9</v>
      </c>
      <c r="C6" s="10">
        <v>97364.97</v>
      </c>
    </row>
    <row r="7" spans="2:3" x14ac:dyDescent="0.3">
      <c r="B7" s="9" t="s">
        <v>10</v>
      </c>
      <c r="C7" s="10">
        <v>188712.98</v>
      </c>
    </row>
    <row r="8" spans="2:3" x14ac:dyDescent="0.3">
      <c r="B8" s="9" t="s">
        <v>11</v>
      </c>
      <c r="C8" s="10">
        <v>367879.69</v>
      </c>
    </row>
    <row r="9" spans="2:3" x14ac:dyDescent="0.3">
      <c r="B9" s="9" t="s">
        <v>3</v>
      </c>
      <c r="C9" s="10">
        <v>109584.15</v>
      </c>
    </row>
    <row r="10" spans="2:3" x14ac:dyDescent="0.3">
      <c r="B10" s="9" t="s">
        <v>4</v>
      </c>
      <c r="C10" s="10">
        <v>6</v>
      </c>
    </row>
    <row r="11" spans="2:3" ht="15" thickBot="1" x14ac:dyDescent="0.35">
      <c r="B11" s="11" t="s">
        <v>5</v>
      </c>
      <c r="C11" s="12">
        <f>SUM(C5:C10)</f>
        <v>123119675.98</v>
      </c>
    </row>
    <row r="12" spans="2:3" x14ac:dyDescent="0.3">
      <c r="B12" s="7" t="s">
        <v>12</v>
      </c>
      <c r="C12" s="8"/>
    </row>
    <row r="13" spans="2:3" x14ac:dyDescent="0.3">
      <c r="B13" s="9" t="s">
        <v>14</v>
      </c>
      <c r="C13" s="10">
        <v>248820</v>
      </c>
    </row>
    <row r="14" spans="2:3" x14ac:dyDescent="0.3">
      <c r="B14" s="9" t="s">
        <v>13</v>
      </c>
      <c r="C14" s="10">
        <v>6336</v>
      </c>
    </row>
    <row r="15" spans="2:3" ht="15" thickBot="1" x14ac:dyDescent="0.35">
      <c r="B15" s="11" t="s">
        <v>5</v>
      </c>
      <c r="C15" s="12">
        <f>SUM(C13:C14)</f>
        <v>255156</v>
      </c>
    </row>
    <row r="16" spans="2:3" ht="16.2" thickBot="1" x14ac:dyDescent="0.35">
      <c r="B16" s="13" t="s">
        <v>6</v>
      </c>
      <c r="C16" s="14">
        <f>SUM(C15+C11)</f>
        <v>123374831.98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12DA0-B1B7-41CF-A913-E6BA6E75CA5A}">
  <dimension ref="B1:C7"/>
  <sheetViews>
    <sheetView workbookViewId="0">
      <selection activeCell="C6" sqref="C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106</v>
      </c>
    </row>
    <row r="4" spans="2:3" x14ac:dyDescent="0.3">
      <c r="B4" s="7" t="s">
        <v>2</v>
      </c>
      <c r="C4" s="8"/>
    </row>
    <row r="5" spans="2:3" x14ac:dyDescent="0.3">
      <c r="B5" s="9" t="s">
        <v>107</v>
      </c>
      <c r="C5" s="10">
        <v>216026</v>
      </c>
    </row>
    <row r="6" spans="2:3" ht="15" thickBot="1" x14ac:dyDescent="0.35">
      <c r="B6" s="11" t="s">
        <v>5</v>
      </c>
      <c r="C6" s="12">
        <f>SUM(C5:C5)</f>
        <v>216026</v>
      </c>
    </row>
    <row r="7" spans="2:3" ht="16.2" thickBot="1" x14ac:dyDescent="0.35">
      <c r="B7" s="13" t="s">
        <v>6</v>
      </c>
      <c r="C7" s="14">
        <f>SUM(C6)</f>
        <v>216026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DEA38-B794-4870-AE12-35AB40991BB0}">
  <dimension ref="B1:C7"/>
  <sheetViews>
    <sheetView workbookViewId="0">
      <selection activeCell="E18" sqref="E18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108</v>
      </c>
    </row>
    <row r="4" spans="2:3" x14ac:dyDescent="0.3">
      <c r="B4" s="7" t="s">
        <v>2</v>
      </c>
      <c r="C4" s="8"/>
    </row>
    <row r="5" spans="2:3" x14ac:dyDescent="0.3">
      <c r="B5" s="9" t="s">
        <v>4</v>
      </c>
      <c r="C5" s="10">
        <v>6</v>
      </c>
    </row>
    <row r="6" spans="2:3" ht="15" thickBot="1" x14ac:dyDescent="0.35">
      <c r="B6" s="11" t="s">
        <v>5</v>
      </c>
      <c r="C6" s="12">
        <f>SUM(C5:C5)</f>
        <v>6</v>
      </c>
    </row>
    <row r="7" spans="2:3" ht="16.2" thickBot="1" x14ac:dyDescent="0.35">
      <c r="B7" s="13" t="s">
        <v>6</v>
      </c>
      <c r="C7" s="14">
        <f>SUM(C6)</f>
        <v>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B82B88-A6A3-4874-849C-0286A66AB978}">
  <dimension ref="B1:C8"/>
  <sheetViews>
    <sheetView workbookViewId="0">
      <selection activeCell="D17" sqref="D17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109</v>
      </c>
    </row>
    <row r="4" spans="2:3" x14ac:dyDescent="0.3">
      <c r="B4" s="7" t="s">
        <v>2</v>
      </c>
      <c r="C4" s="8"/>
    </row>
    <row r="5" spans="2:3" x14ac:dyDescent="0.3">
      <c r="B5" s="9" t="s">
        <v>4</v>
      </c>
      <c r="C5" s="10">
        <v>6</v>
      </c>
    </row>
    <row r="6" spans="2:3" x14ac:dyDescent="0.3">
      <c r="B6" s="9" t="s">
        <v>110</v>
      </c>
      <c r="C6" s="10">
        <v>97165508.049999997</v>
      </c>
    </row>
    <row r="7" spans="2:3" ht="15" thickBot="1" x14ac:dyDescent="0.35">
      <c r="B7" s="11" t="s">
        <v>5</v>
      </c>
      <c r="C7" s="12">
        <f>SUM(C5:C6)</f>
        <v>97165514.049999997</v>
      </c>
    </row>
    <row r="8" spans="2:3" ht="16.2" thickBot="1" x14ac:dyDescent="0.35">
      <c r="B8" s="13" t="s">
        <v>6</v>
      </c>
      <c r="C8" s="14">
        <f>SUM(C7)</f>
        <v>97165514.049999997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E2BE1-6698-4DBE-B80D-395EA0CEE404}">
  <dimension ref="B1:C113"/>
  <sheetViews>
    <sheetView topLeftCell="A93" workbookViewId="0">
      <selection activeCell="C107" sqref="C107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138</v>
      </c>
    </row>
    <row r="4" spans="2:3" ht="15" thickBot="1" x14ac:dyDescent="0.35">
      <c r="B4" s="19" t="s">
        <v>111</v>
      </c>
      <c r="C4" s="8"/>
    </row>
    <row r="5" spans="2:3" x14ac:dyDescent="0.3">
      <c r="B5" s="7" t="s">
        <v>112</v>
      </c>
      <c r="C5" s="8"/>
    </row>
    <row r="6" spans="2:3" x14ac:dyDescent="0.3">
      <c r="B6" s="9" t="s">
        <v>113</v>
      </c>
      <c r="C6" s="10">
        <v>51710.73</v>
      </c>
    </row>
    <row r="7" spans="2:3" x14ac:dyDescent="0.3">
      <c r="B7" s="9" t="s">
        <v>30</v>
      </c>
      <c r="C7" s="10">
        <v>568002.97</v>
      </c>
    </row>
    <row r="8" spans="2:3" x14ac:dyDescent="0.3">
      <c r="B8" s="9" t="s">
        <v>142</v>
      </c>
      <c r="C8" s="10">
        <v>4344.21</v>
      </c>
    </row>
    <row r="9" spans="2:3" x14ac:dyDescent="0.3">
      <c r="B9" s="9" t="s">
        <v>32</v>
      </c>
      <c r="C9" s="10">
        <v>26143.48</v>
      </c>
    </row>
    <row r="10" spans="2:3" x14ac:dyDescent="0.3">
      <c r="B10" s="9" t="s">
        <v>114</v>
      </c>
      <c r="C10" s="10">
        <v>172016.68</v>
      </c>
    </row>
    <row r="11" spans="2:3" x14ac:dyDescent="0.3">
      <c r="B11" s="9" t="s">
        <v>139</v>
      </c>
      <c r="C11" s="10">
        <v>86966</v>
      </c>
    </row>
    <row r="12" spans="2:3" x14ac:dyDescent="0.3">
      <c r="B12" s="9" t="s">
        <v>141</v>
      </c>
      <c r="C12" s="10">
        <v>12790.8</v>
      </c>
    </row>
    <row r="13" spans="2:3" x14ac:dyDescent="0.3">
      <c r="B13" s="9" t="s">
        <v>93</v>
      </c>
      <c r="C13" s="10">
        <v>200213.29</v>
      </c>
    </row>
    <row r="14" spans="2:3" x14ac:dyDescent="0.3">
      <c r="B14" s="9" t="s">
        <v>115</v>
      </c>
      <c r="C14" s="10">
        <v>21598.5</v>
      </c>
    </row>
    <row r="15" spans="2:3" x14ac:dyDescent="0.3">
      <c r="B15" s="9" t="s">
        <v>47</v>
      </c>
      <c r="C15" s="10">
        <v>2545879.77</v>
      </c>
    </row>
    <row r="16" spans="2:3" x14ac:dyDescent="0.3">
      <c r="B16" s="9" t="s">
        <v>140</v>
      </c>
      <c r="C16" s="10">
        <v>13645.5</v>
      </c>
    </row>
    <row r="17" spans="2:3" x14ac:dyDescent="0.3">
      <c r="B17" s="9" t="s">
        <v>117</v>
      </c>
      <c r="C17" s="10">
        <v>387782.92</v>
      </c>
    </row>
    <row r="18" spans="2:3" x14ac:dyDescent="0.3">
      <c r="B18" s="9" t="s">
        <v>118</v>
      </c>
      <c r="C18" s="10">
        <v>791585.74</v>
      </c>
    </row>
    <row r="19" spans="2:3" ht="15" thickBot="1" x14ac:dyDescent="0.35">
      <c r="B19" s="11" t="s">
        <v>119</v>
      </c>
      <c r="C19" s="12">
        <f>SUM(C6:C18)</f>
        <v>4882680.59</v>
      </c>
    </row>
    <row r="20" spans="2:3" x14ac:dyDescent="0.3">
      <c r="B20" s="7" t="s">
        <v>120</v>
      </c>
      <c r="C20" s="8"/>
    </row>
    <row r="21" spans="2:3" x14ac:dyDescent="0.3">
      <c r="B21" s="9" t="s">
        <v>30</v>
      </c>
      <c r="C21" s="10">
        <v>117220.84</v>
      </c>
    </row>
    <row r="22" spans="2:3" x14ac:dyDescent="0.3">
      <c r="B22" s="9" t="s">
        <v>93</v>
      </c>
      <c r="C22" s="10">
        <v>409620.21</v>
      </c>
    </row>
    <row r="23" spans="2:3" x14ac:dyDescent="0.3">
      <c r="B23" s="9" t="s">
        <v>116</v>
      </c>
      <c r="C23" s="10">
        <v>155139.82</v>
      </c>
    </row>
    <row r="24" spans="2:3" x14ac:dyDescent="0.3">
      <c r="B24" s="9" t="s">
        <v>47</v>
      </c>
      <c r="C24" s="10">
        <v>1353608.3</v>
      </c>
    </row>
    <row r="25" spans="2:3" x14ac:dyDescent="0.3">
      <c r="B25" s="9" t="s">
        <v>117</v>
      </c>
      <c r="C25" s="10">
        <v>131832.79999999999</v>
      </c>
    </row>
    <row r="26" spans="2:3" x14ac:dyDescent="0.3">
      <c r="B26" s="9" t="s">
        <v>118</v>
      </c>
      <c r="C26" s="10">
        <v>43264.1</v>
      </c>
    </row>
    <row r="27" spans="2:3" ht="15" thickBot="1" x14ac:dyDescent="0.35">
      <c r="B27" s="11" t="s">
        <v>121</v>
      </c>
      <c r="C27" s="12">
        <f>SUM(C21:C26)</f>
        <v>2210686.0700000003</v>
      </c>
    </row>
    <row r="28" spans="2:3" x14ac:dyDescent="0.3">
      <c r="B28" s="7" t="s">
        <v>122</v>
      </c>
      <c r="C28" s="8"/>
    </row>
    <row r="29" spans="2:3" x14ac:dyDescent="0.3">
      <c r="B29" s="9" t="s">
        <v>113</v>
      </c>
      <c r="C29" s="10">
        <v>1688939.34</v>
      </c>
    </row>
    <row r="30" spans="2:3" x14ac:dyDescent="0.3">
      <c r="B30" s="9" t="s">
        <v>30</v>
      </c>
      <c r="C30" s="10">
        <v>854787.45</v>
      </c>
    </row>
    <row r="31" spans="2:3" x14ac:dyDescent="0.3">
      <c r="B31" s="9" t="s">
        <v>123</v>
      </c>
      <c r="C31" s="10">
        <v>14367.94</v>
      </c>
    </row>
    <row r="32" spans="2:3" x14ac:dyDescent="0.3">
      <c r="B32" s="9" t="s">
        <v>143</v>
      </c>
      <c r="C32" s="10">
        <v>60970.14</v>
      </c>
    </row>
    <row r="33" spans="2:3" x14ac:dyDescent="0.3">
      <c r="B33" s="9" t="s">
        <v>47</v>
      </c>
      <c r="C33" s="10">
        <v>138805</v>
      </c>
    </row>
    <row r="34" spans="2:3" ht="15" thickBot="1" x14ac:dyDescent="0.35">
      <c r="B34" s="11" t="s">
        <v>124</v>
      </c>
      <c r="C34" s="12">
        <f>SUM(C29:C33)</f>
        <v>2757869.87</v>
      </c>
    </row>
    <row r="35" spans="2:3" x14ac:dyDescent="0.3">
      <c r="B35" s="7" t="s">
        <v>125</v>
      </c>
      <c r="C35" s="10"/>
    </row>
    <row r="36" spans="2:3" x14ac:dyDescent="0.3">
      <c r="B36" s="9" t="s">
        <v>146</v>
      </c>
      <c r="C36" s="10">
        <v>31314.82</v>
      </c>
    </row>
    <row r="37" spans="2:3" x14ac:dyDescent="0.3">
      <c r="B37" s="9" t="s">
        <v>126</v>
      </c>
      <c r="C37" s="10">
        <v>538409.52</v>
      </c>
    </row>
    <row r="38" spans="2:3" x14ac:dyDescent="0.3">
      <c r="B38" s="9" t="s">
        <v>147</v>
      </c>
      <c r="C38" s="10">
        <v>136068</v>
      </c>
    </row>
    <row r="39" spans="2:3" x14ac:dyDescent="0.3">
      <c r="B39" s="9" t="s">
        <v>123</v>
      </c>
      <c r="C39" s="10">
        <v>6441570</v>
      </c>
    </row>
    <row r="40" spans="2:3" x14ac:dyDescent="0.3">
      <c r="B40" s="9" t="s">
        <v>127</v>
      </c>
      <c r="C40" s="10">
        <v>632486.18000000005</v>
      </c>
    </row>
    <row r="41" spans="2:3" x14ac:dyDescent="0.3">
      <c r="B41" s="9" t="s">
        <v>48</v>
      </c>
      <c r="C41" s="10">
        <v>92927.47</v>
      </c>
    </row>
    <row r="42" spans="2:3" x14ac:dyDescent="0.3">
      <c r="B42" s="9" t="s">
        <v>148</v>
      </c>
      <c r="C42" s="10">
        <v>658842</v>
      </c>
    </row>
    <row r="43" spans="2:3" x14ac:dyDescent="0.3">
      <c r="B43" s="9" t="s">
        <v>128</v>
      </c>
      <c r="C43" s="10">
        <v>2942460</v>
      </c>
    </row>
    <row r="44" spans="2:3" ht="15" thickBot="1" x14ac:dyDescent="0.35">
      <c r="B44" s="11" t="s">
        <v>129</v>
      </c>
      <c r="C44" s="12">
        <f>SUM(C36:C43)</f>
        <v>11474077.989999998</v>
      </c>
    </row>
    <row r="45" spans="2:3" x14ac:dyDescent="0.3">
      <c r="B45" s="7" t="s">
        <v>130</v>
      </c>
      <c r="C45" s="8"/>
    </row>
    <row r="46" spans="2:3" x14ac:dyDescent="0.3">
      <c r="B46" s="9" t="s">
        <v>123</v>
      </c>
      <c r="C46" s="10">
        <v>345411</v>
      </c>
    </row>
    <row r="47" spans="2:3" x14ac:dyDescent="0.3">
      <c r="B47" s="9" t="s">
        <v>40</v>
      </c>
      <c r="C47" s="10">
        <v>424710</v>
      </c>
    </row>
    <row r="48" spans="2:3" ht="15" thickBot="1" x14ac:dyDescent="0.35">
      <c r="B48" s="11" t="s">
        <v>131</v>
      </c>
      <c r="C48" s="12">
        <f>SUM(C46:C47)</f>
        <v>770121</v>
      </c>
    </row>
    <row r="49" spans="2:3" x14ac:dyDescent="0.3">
      <c r="B49" s="7" t="s">
        <v>132</v>
      </c>
      <c r="C49" s="8"/>
    </row>
    <row r="50" spans="2:3" x14ac:dyDescent="0.3">
      <c r="B50" s="9" t="s">
        <v>40</v>
      </c>
      <c r="C50" s="10">
        <v>356240.5</v>
      </c>
    </row>
    <row r="51" spans="2:3" ht="15" thickBot="1" x14ac:dyDescent="0.35">
      <c r="B51" s="11" t="s">
        <v>25</v>
      </c>
      <c r="C51" s="12">
        <f>SUM(C50:C50)</f>
        <v>356240.5</v>
      </c>
    </row>
    <row r="52" spans="2:3" x14ac:dyDescent="0.3">
      <c r="B52" s="7" t="s">
        <v>133</v>
      </c>
      <c r="C52" s="8"/>
    </row>
    <row r="53" spans="2:3" x14ac:dyDescent="0.3">
      <c r="B53" s="9" t="s">
        <v>30</v>
      </c>
      <c r="C53" s="10">
        <v>147741</v>
      </c>
    </row>
    <row r="54" spans="2:3" ht="15" thickBot="1" x14ac:dyDescent="0.35">
      <c r="B54" s="11" t="s">
        <v>134</v>
      </c>
      <c r="C54" s="12">
        <f>SUM(C53:C53)</f>
        <v>147741</v>
      </c>
    </row>
    <row r="55" spans="2:3" x14ac:dyDescent="0.3">
      <c r="B55" s="7" t="s">
        <v>135</v>
      </c>
      <c r="C55" s="8"/>
    </row>
    <row r="56" spans="2:3" x14ac:dyDescent="0.3">
      <c r="B56" s="9" t="s">
        <v>144</v>
      </c>
      <c r="C56" s="10">
        <v>2851217.53</v>
      </c>
    </row>
    <row r="57" spans="2:3" ht="15" thickBot="1" x14ac:dyDescent="0.35">
      <c r="B57" s="11" t="s">
        <v>136</v>
      </c>
      <c r="C57" s="12">
        <f>SUM(C56:C56)</f>
        <v>2851217.53</v>
      </c>
    </row>
    <row r="58" spans="2:3" x14ac:dyDescent="0.3">
      <c r="B58" s="7" t="s">
        <v>145</v>
      </c>
      <c r="C58" s="8"/>
    </row>
    <row r="59" spans="2:3" x14ac:dyDescent="0.3">
      <c r="B59" s="9" t="s">
        <v>30</v>
      </c>
      <c r="C59" s="10">
        <v>33784.379999999997</v>
      </c>
    </row>
    <row r="60" spans="2:3" x14ac:dyDescent="0.3">
      <c r="B60" s="9" t="s">
        <v>151</v>
      </c>
      <c r="C60" s="10">
        <v>1047187.2</v>
      </c>
    </row>
    <row r="61" spans="2:3" x14ac:dyDescent="0.3">
      <c r="B61" s="9" t="s">
        <v>32</v>
      </c>
      <c r="C61" s="10">
        <v>909916.7</v>
      </c>
    </row>
    <row r="62" spans="2:3" x14ac:dyDescent="0.3">
      <c r="B62" s="9" t="s">
        <v>152</v>
      </c>
      <c r="C62" s="10">
        <v>25300</v>
      </c>
    </row>
    <row r="63" spans="2:3" x14ac:dyDescent="0.3">
      <c r="B63" s="9" t="s">
        <v>34</v>
      </c>
      <c r="C63" s="10">
        <v>45980</v>
      </c>
    </row>
    <row r="64" spans="2:3" x14ac:dyDescent="0.3">
      <c r="B64" s="9" t="s">
        <v>153</v>
      </c>
      <c r="C64" s="10">
        <v>60270</v>
      </c>
    </row>
    <row r="65" spans="2:3" x14ac:dyDescent="0.3">
      <c r="B65" s="9" t="s">
        <v>154</v>
      </c>
      <c r="C65" s="10">
        <v>17280</v>
      </c>
    </row>
    <row r="66" spans="2:3" x14ac:dyDescent="0.3">
      <c r="B66" s="9" t="s">
        <v>155</v>
      </c>
      <c r="C66" s="10">
        <v>198666</v>
      </c>
    </row>
    <row r="67" spans="2:3" x14ac:dyDescent="0.3">
      <c r="B67" s="9" t="s">
        <v>156</v>
      </c>
      <c r="C67" s="10">
        <v>156458.79999999999</v>
      </c>
    </row>
    <row r="68" spans="2:3" x14ac:dyDescent="0.3">
      <c r="B68" s="9" t="s">
        <v>157</v>
      </c>
      <c r="C68" s="10">
        <v>54432</v>
      </c>
    </row>
    <row r="69" spans="2:3" x14ac:dyDescent="0.3">
      <c r="B69" s="9" t="s">
        <v>37</v>
      </c>
      <c r="C69" s="10">
        <v>211200</v>
      </c>
    </row>
    <row r="70" spans="2:3" x14ac:dyDescent="0.3">
      <c r="B70" s="9" t="s">
        <v>158</v>
      </c>
      <c r="C70" s="10">
        <v>24420</v>
      </c>
    </row>
    <row r="71" spans="2:3" x14ac:dyDescent="0.3">
      <c r="B71" s="9" t="s">
        <v>159</v>
      </c>
      <c r="C71" s="10">
        <v>591200</v>
      </c>
    </row>
    <row r="72" spans="2:3" x14ac:dyDescent="0.3">
      <c r="B72" s="9" t="s">
        <v>160</v>
      </c>
      <c r="C72" s="10">
        <v>88694</v>
      </c>
    </row>
    <row r="73" spans="2:3" x14ac:dyDescent="0.3">
      <c r="B73" s="9" t="s">
        <v>115</v>
      </c>
      <c r="C73" s="10">
        <v>9218</v>
      </c>
    </row>
    <row r="74" spans="2:3" x14ac:dyDescent="0.3">
      <c r="B74" s="9" t="s">
        <v>161</v>
      </c>
      <c r="C74" s="10">
        <v>1320</v>
      </c>
    </row>
    <row r="75" spans="2:3" x14ac:dyDescent="0.3">
      <c r="B75" s="9" t="s">
        <v>162</v>
      </c>
      <c r="C75" s="10">
        <v>18480</v>
      </c>
    </row>
    <row r="76" spans="2:3" x14ac:dyDescent="0.3">
      <c r="B76" s="9" t="s">
        <v>163</v>
      </c>
      <c r="C76" s="10">
        <v>32808</v>
      </c>
    </row>
    <row r="77" spans="2:3" x14ac:dyDescent="0.3">
      <c r="B77" s="9" t="s">
        <v>47</v>
      </c>
      <c r="C77" s="10">
        <v>350055</v>
      </c>
    </row>
    <row r="78" spans="2:3" x14ac:dyDescent="0.3">
      <c r="B78" s="9" t="s">
        <v>164</v>
      </c>
      <c r="C78" s="10">
        <v>8550</v>
      </c>
    </row>
    <row r="79" spans="2:3" x14ac:dyDescent="0.3">
      <c r="B79" s="9" t="s">
        <v>49</v>
      </c>
      <c r="C79" s="10">
        <v>6000</v>
      </c>
    </row>
    <row r="80" spans="2:3" x14ac:dyDescent="0.3">
      <c r="B80" s="9" t="s">
        <v>165</v>
      </c>
      <c r="C80" s="10">
        <v>7044</v>
      </c>
    </row>
    <row r="81" spans="2:3" x14ac:dyDescent="0.3">
      <c r="B81" s="9" t="s">
        <v>118</v>
      </c>
      <c r="C81" s="10">
        <v>1069272</v>
      </c>
    </row>
    <row r="82" spans="2:3" x14ac:dyDescent="0.3">
      <c r="B82" s="9" t="s">
        <v>148</v>
      </c>
      <c r="C82" s="10">
        <v>567892</v>
      </c>
    </row>
    <row r="83" spans="2:3" x14ac:dyDescent="0.3">
      <c r="B83" s="9" t="s">
        <v>166</v>
      </c>
      <c r="C83" s="10">
        <v>697004</v>
      </c>
    </row>
    <row r="84" spans="2:3" ht="15" thickBot="1" x14ac:dyDescent="0.35">
      <c r="B84" s="11" t="s">
        <v>22</v>
      </c>
      <c r="C84" s="12">
        <f>SUM(C59:C83)</f>
        <v>6232432.0800000001</v>
      </c>
    </row>
    <row r="85" spans="2:3" x14ac:dyDescent="0.3">
      <c r="B85" s="7" t="s">
        <v>149</v>
      </c>
      <c r="C85" s="8"/>
    </row>
    <row r="86" spans="2:3" x14ac:dyDescent="0.3">
      <c r="B86" s="9" t="s">
        <v>37</v>
      </c>
      <c r="C86" s="10">
        <v>1197900</v>
      </c>
    </row>
    <row r="87" spans="2:3" x14ac:dyDescent="0.3">
      <c r="B87" s="9" t="s">
        <v>44</v>
      </c>
      <c r="C87" s="10">
        <v>1708454</v>
      </c>
    </row>
    <row r="88" spans="2:3" ht="15" thickBot="1" x14ac:dyDescent="0.35">
      <c r="B88" s="11" t="s">
        <v>150</v>
      </c>
      <c r="C88" s="12">
        <f>SUM(C86:C87)</f>
        <v>2906354</v>
      </c>
    </row>
    <row r="89" spans="2:3" x14ac:dyDescent="0.3">
      <c r="B89" s="7" t="s">
        <v>167</v>
      </c>
      <c r="C89" s="8"/>
    </row>
    <row r="90" spans="2:3" x14ac:dyDescent="0.3">
      <c r="B90" s="9" t="s">
        <v>168</v>
      </c>
      <c r="C90" s="10">
        <v>418000</v>
      </c>
    </row>
    <row r="91" spans="2:3" x14ac:dyDescent="0.3">
      <c r="B91" s="9" t="s">
        <v>123</v>
      </c>
      <c r="C91" s="10">
        <v>484000</v>
      </c>
    </row>
    <row r="92" spans="2:3" x14ac:dyDescent="0.3">
      <c r="B92" s="9" t="s">
        <v>115</v>
      </c>
      <c r="C92" s="10">
        <v>417780</v>
      </c>
    </row>
    <row r="93" spans="2:3" x14ac:dyDescent="0.3">
      <c r="B93" s="9" t="s">
        <v>169</v>
      </c>
      <c r="C93" s="10">
        <v>418000</v>
      </c>
    </row>
    <row r="94" spans="2:3" ht="15" thickBot="1" x14ac:dyDescent="0.35">
      <c r="B94" s="11" t="s">
        <v>170</v>
      </c>
      <c r="C94" s="12">
        <f>SUM(C90:C93)</f>
        <v>1737780</v>
      </c>
    </row>
    <row r="95" spans="2:3" x14ac:dyDescent="0.3">
      <c r="B95" s="7" t="s">
        <v>171</v>
      </c>
      <c r="C95" s="10"/>
    </row>
    <row r="96" spans="2:3" x14ac:dyDescent="0.3">
      <c r="B96" s="9" t="s">
        <v>141</v>
      </c>
      <c r="C96" s="10">
        <v>1608145</v>
      </c>
    </row>
    <row r="97" spans="2:3" x14ac:dyDescent="0.3">
      <c r="B97" s="9" t="s">
        <v>172</v>
      </c>
      <c r="C97" s="10">
        <v>949190</v>
      </c>
    </row>
    <row r="98" spans="2:3" x14ac:dyDescent="0.3">
      <c r="B98" s="9" t="s">
        <v>117</v>
      </c>
      <c r="C98" s="10">
        <v>210152.8</v>
      </c>
    </row>
    <row r="99" spans="2:3" x14ac:dyDescent="0.3">
      <c r="B99" s="9" t="s">
        <v>173</v>
      </c>
      <c r="C99" s="10">
        <v>26246.22</v>
      </c>
    </row>
    <row r="100" spans="2:3" ht="15" thickBot="1" x14ac:dyDescent="0.35">
      <c r="B100" s="11" t="s">
        <v>174</v>
      </c>
      <c r="C100" s="12">
        <f>SUM(C96:C99)</f>
        <v>2793734.02</v>
      </c>
    </row>
    <row r="101" spans="2:3" x14ac:dyDescent="0.3">
      <c r="B101" s="7" t="s">
        <v>175</v>
      </c>
      <c r="C101" s="8"/>
    </row>
    <row r="102" spans="2:3" x14ac:dyDescent="0.3">
      <c r="B102" s="9" t="s">
        <v>47</v>
      </c>
      <c r="C102" s="10">
        <v>2418064</v>
      </c>
    </row>
    <row r="103" spans="2:3" ht="15" thickBot="1" x14ac:dyDescent="0.35">
      <c r="B103" s="11" t="s">
        <v>176</v>
      </c>
      <c r="C103" s="12">
        <f>SUM(C102:C102)</f>
        <v>2418064</v>
      </c>
    </row>
    <row r="104" spans="2:3" ht="15" thickBot="1" x14ac:dyDescent="0.35">
      <c r="B104" s="20" t="s">
        <v>137</v>
      </c>
      <c r="C104" s="21">
        <f>SUM(C103+C100+C94+C88+C84+C57+C54+C51+C48+C44+C34+C27+C19)</f>
        <v>41538998.649999991</v>
      </c>
    </row>
    <row r="105" spans="2:3" x14ac:dyDescent="0.3">
      <c r="B105" s="7" t="s">
        <v>177</v>
      </c>
      <c r="C105" s="10"/>
    </row>
    <row r="106" spans="2:3" x14ac:dyDescent="0.3">
      <c r="B106" s="9" t="s">
        <v>114</v>
      </c>
      <c r="C106" s="10">
        <v>841180</v>
      </c>
    </row>
    <row r="107" spans="2:3" x14ac:dyDescent="0.3">
      <c r="B107" s="9" t="s">
        <v>179</v>
      </c>
      <c r="C107" s="10">
        <v>458054.40000000002</v>
      </c>
    </row>
    <row r="108" spans="2:3" x14ac:dyDescent="0.3">
      <c r="B108" s="9" t="s">
        <v>180</v>
      </c>
      <c r="C108" s="10">
        <v>75020</v>
      </c>
    </row>
    <row r="109" spans="2:3" ht="15" thickBot="1" x14ac:dyDescent="0.35">
      <c r="B109" s="11" t="s">
        <v>178</v>
      </c>
      <c r="C109" s="12">
        <f>SUM(C106:C108)</f>
        <v>1374254.4</v>
      </c>
    </row>
    <row r="110" spans="2:3" x14ac:dyDescent="0.3">
      <c r="B110" s="7" t="s">
        <v>105</v>
      </c>
      <c r="C110" s="8"/>
    </row>
    <row r="111" spans="2:3" x14ac:dyDescent="0.3">
      <c r="B111" s="9" t="s">
        <v>17</v>
      </c>
      <c r="C111" s="10">
        <v>78084.679999999993</v>
      </c>
    </row>
    <row r="112" spans="2:3" ht="15" thickBot="1" x14ac:dyDescent="0.35">
      <c r="B112" s="11" t="s">
        <v>18</v>
      </c>
      <c r="C112" s="12">
        <f>SUM(C111:C111)</f>
        <v>78084.679999999993</v>
      </c>
    </row>
    <row r="113" spans="2:3" ht="16.2" thickBot="1" x14ac:dyDescent="0.35">
      <c r="B113" s="13" t="s">
        <v>6</v>
      </c>
      <c r="C113" s="14">
        <f>SUM(C112+C109+C104)</f>
        <v>42991337.729999989</v>
      </c>
    </row>
  </sheetData>
  <sortState xmlns:xlrd2="http://schemas.microsoft.com/office/spreadsheetml/2017/richdata2" ref="B106:C108">
    <sortCondition ref="B106:B108"/>
  </sortState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3CA97-68D5-4A48-957B-05800001A03A}">
  <dimension ref="B1:C7"/>
  <sheetViews>
    <sheetView tabSelected="1" workbookViewId="0">
      <selection activeCell="C6" sqref="C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181</v>
      </c>
    </row>
    <row r="4" spans="2:3" x14ac:dyDescent="0.3">
      <c r="B4" s="7" t="s">
        <v>2</v>
      </c>
      <c r="C4" s="8"/>
    </row>
    <row r="5" spans="2:3" x14ac:dyDescent="0.3">
      <c r="B5" s="9" t="s">
        <v>4</v>
      </c>
      <c r="C5" s="10">
        <v>2818.11</v>
      </c>
    </row>
    <row r="6" spans="2:3" ht="15" thickBot="1" x14ac:dyDescent="0.35">
      <c r="B6" s="11" t="s">
        <v>5</v>
      </c>
      <c r="C6" s="12">
        <f>SUM(C5:C5)</f>
        <v>2818.11</v>
      </c>
    </row>
    <row r="7" spans="2:3" ht="16.2" thickBot="1" x14ac:dyDescent="0.35">
      <c r="B7" s="13" t="s">
        <v>6</v>
      </c>
      <c r="C7" s="14">
        <f>SUM(C6)</f>
        <v>2818.11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878040-46DE-4C11-B9D7-63D0BD01ED10}">
  <dimension ref="B1:E41"/>
  <sheetViews>
    <sheetView workbookViewId="0">
      <selection activeCell="F20" sqref="F20:F21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19</v>
      </c>
    </row>
    <row r="4" spans="2:3" x14ac:dyDescent="0.3">
      <c r="B4" s="7" t="s">
        <v>21</v>
      </c>
      <c r="C4" s="8"/>
    </row>
    <row r="5" spans="2:3" x14ac:dyDescent="0.3">
      <c r="B5" s="9" t="s">
        <v>29</v>
      </c>
      <c r="C5" s="10">
        <v>45276</v>
      </c>
    </row>
    <row r="6" spans="2:3" x14ac:dyDescent="0.3">
      <c r="B6" s="9" t="s">
        <v>30</v>
      </c>
      <c r="C6" s="10">
        <v>29430</v>
      </c>
    </row>
    <row r="7" spans="2:3" x14ac:dyDescent="0.3">
      <c r="B7" s="9" t="s">
        <v>31</v>
      </c>
      <c r="C7" s="10">
        <v>1932000</v>
      </c>
    </row>
    <row r="8" spans="2:3" x14ac:dyDescent="0.3">
      <c r="B8" s="9" t="s">
        <v>32</v>
      </c>
      <c r="C8" s="10">
        <v>27170</v>
      </c>
    </row>
    <row r="9" spans="2:3" x14ac:dyDescent="0.3">
      <c r="B9" s="9" t="s">
        <v>33</v>
      </c>
      <c r="C9" s="10">
        <v>21720</v>
      </c>
    </row>
    <row r="10" spans="2:3" x14ac:dyDescent="0.3">
      <c r="B10" s="9" t="s">
        <v>34</v>
      </c>
      <c r="C10" s="10">
        <v>55825</v>
      </c>
    </row>
    <row r="11" spans="2:3" x14ac:dyDescent="0.3">
      <c r="B11" s="9" t="s">
        <v>35</v>
      </c>
      <c r="C11" s="10">
        <v>24282</v>
      </c>
    </row>
    <row r="12" spans="2:3" x14ac:dyDescent="0.3">
      <c r="B12" s="9" t="s">
        <v>36</v>
      </c>
      <c r="C12" s="10">
        <v>5580</v>
      </c>
    </row>
    <row r="13" spans="2:3" x14ac:dyDescent="0.3">
      <c r="B13" s="9" t="s">
        <v>37</v>
      </c>
      <c r="C13" s="10">
        <v>10200</v>
      </c>
    </row>
    <row r="14" spans="2:3" x14ac:dyDescent="0.3">
      <c r="B14" s="9" t="s">
        <v>38</v>
      </c>
      <c r="C14" s="10">
        <v>49464</v>
      </c>
    </row>
    <row r="15" spans="2:3" x14ac:dyDescent="0.3">
      <c r="B15" s="9" t="s">
        <v>39</v>
      </c>
      <c r="C15" s="10">
        <v>88440</v>
      </c>
    </row>
    <row r="16" spans="2:3" x14ac:dyDescent="0.3">
      <c r="B16" s="9" t="s">
        <v>40</v>
      </c>
      <c r="C16" s="10">
        <v>1620</v>
      </c>
    </row>
    <row r="17" spans="2:3" x14ac:dyDescent="0.3">
      <c r="B17" s="9" t="s">
        <v>28</v>
      </c>
      <c r="C17" s="10">
        <v>10450</v>
      </c>
    </row>
    <row r="18" spans="2:3" x14ac:dyDescent="0.3">
      <c r="B18" s="9" t="s">
        <v>41</v>
      </c>
      <c r="C18" s="10">
        <v>174050.85</v>
      </c>
    </row>
    <row r="19" spans="2:3" x14ac:dyDescent="0.3">
      <c r="B19" s="9" t="s">
        <v>42</v>
      </c>
      <c r="C19" s="10">
        <v>168000</v>
      </c>
    </row>
    <row r="20" spans="2:3" x14ac:dyDescent="0.3">
      <c r="B20" s="9" t="s">
        <v>43</v>
      </c>
      <c r="C20" s="10">
        <v>118580</v>
      </c>
    </row>
    <row r="21" spans="2:3" x14ac:dyDescent="0.3">
      <c r="B21" s="9" t="s">
        <v>44</v>
      </c>
      <c r="C21" s="10">
        <v>260208</v>
      </c>
    </row>
    <row r="22" spans="2:3" x14ac:dyDescent="0.3">
      <c r="B22" s="9" t="s">
        <v>45</v>
      </c>
      <c r="C22" s="10">
        <v>5022</v>
      </c>
    </row>
    <row r="23" spans="2:3" x14ac:dyDescent="0.3">
      <c r="B23" s="9" t="s">
        <v>46</v>
      </c>
      <c r="C23" s="10">
        <v>18000</v>
      </c>
    </row>
    <row r="24" spans="2:3" x14ac:dyDescent="0.3">
      <c r="B24" s="9" t="s">
        <v>47</v>
      </c>
      <c r="C24" s="10">
        <v>383784</v>
      </c>
    </row>
    <row r="25" spans="2:3" x14ac:dyDescent="0.3">
      <c r="B25" s="9" t="s">
        <v>48</v>
      </c>
      <c r="C25" s="10">
        <v>50653.2</v>
      </c>
    </row>
    <row r="26" spans="2:3" x14ac:dyDescent="0.3">
      <c r="B26" s="9" t="s">
        <v>49</v>
      </c>
      <c r="C26" s="10">
        <v>438000</v>
      </c>
    </row>
    <row r="27" spans="2:3" x14ac:dyDescent="0.3">
      <c r="B27" s="9" t="s">
        <v>15</v>
      </c>
      <c r="C27" s="10">
        <v>265920.34000000003</v>
      </c>
    </row>
    <row r="28" spans="2:3" x14ac:dyDescent="0.3">
      <c r="B28" s="9" t="s">
        <v>50</v>
      </c>
      <c r="C28" s="10">
        <v>121803</v>
      </c>
    </row>
    <row r="29" spans="2:3" x14ac:dyDescent="0.3">
      <c r="B29" s="9" t="s">
        <v>51</v>
      </c>
      <c r="C29" s="10">
        <v>10548</v>
      </c>
    </row>
    <row r="30" spans="2:3" ht="15" thickBot="1" x14ac:dyDescent="0.35">
      <c r="B30" s="11" t="s">
        <v>22</v>
      </c>
      <c r="C30" s="12">
        <f>SUM(C5:C29)</f>
        <v>4316026.3900000006</v>
      </c>
    </row>
    <row r="31" spans="2:3" x14ac:dyDescent="0.3">
      <c r="B31" s="7" t="s">
        <v>23</v>
      </c>
      <c r="C31" s="8"/>
    </row>
    <row r="32" spans="2:3" x14ac:dyDescent="0.3">
      <c r="B32" s="9" t="s">
        <v>28</v>
      </c>
      <c r="C32" s="10">
        <v>599060</v>
      </c>
    </row>
    <row r="33" spans="2:5" ht="15" thickBot="1" x14ac:dyDescent="0.35">
      <c r="B33" s="11" t="s">
        <v>25</v>
      </c>
      <c r="C33" s="12">
        <f>SUM(C32:C32)</f>
        <v>599060</v>
      </c>
    </row>
    <row r="34" spans="2:5" x14ac:dyDescent="0.3">
      <c r="B34" s="7" t="s">
        <v>24</v>
      </c>
      <c r="C34" s="8"/>
    </row>
    <row r="35" spans="2:5" x14ac:dyDescent="0.3">
      <c r="B35" s="16" t="s">
        <v>15</v>
      </c>
      <c r="C35" s="17">
        <v>72110.720000000001</v>
      </c>
    </row>
    <row r="36" spans="2:5" ht="15" thickBot="1" x14ac:dyDescent="0.35">
      <c r="B36" s="11" t="s">
        <v>26</v>
      </c>
      <c r="C36" s="12">
        <f>SUM(C35:C35)</f>
        <v>72110.720000000001</v>
      </c>
      <c r="E36" t="s">
        <v>16</v>
      </c>
    </row>
    <row r="37" spans="2:5" x14ac:dyDescent="0.3">
      <c r="B37" s="18" t="s">
        <v>27</v>
      </c>
      <c r="C37" s="10"/>
    </row>
    <row r="38" spans="2:5" x14ac:dyDescent="0.3">
      <c r="B38" s="9" t="s">
        <v>20</v>
      </c>
      <c r="C38" s="10">
        <v>128042.2</v>
      </c>
    </row>
    <row r="39" spans="2:5" x14ac:dyDescent="0.3">
      <c r="B39" s="9" t="s">
        <v>17</v>
      </c>
      <c r="C39" s="10">
        <v>82578.94</v>
      </c>
    </row>
    <row r="40" spans="2:5" ht="15" thickBot="1" x14ac:dyDescent="0.35">
      <c r="B40" s="11" t="s">
        <v>18</v>
      </c>
      <c r="C40" s="12">
        <f>SUM(C37:C39)</f>
        <v>210621.14</v>
      </c>
    </row>
    <row r="41" spans="2:5" ht="16.2" thickBot="1" x14ac:dyDescent="0.35">
      <c r="B41" s="13" t="s">
        <v>6</v>
      </c>
      <c r="C41" s="14">
        <f>SUM(C40,+C36+C33+C30)</f>
        <v>5197818.25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CDF05E-189E-49CD-B15E-C46297606112}">
  <dimension ref="B1:C7"/>
  <sheetViews>
    <sheetView workbookViewId="0">
      <selection activeCell="C24" sqref="C24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7</v>
      </c>
    </row>
    <row r="4" spans="2:3" x14ac:dyDescent="0.3">
      <c r="B4" s="7" t="s">
        <v>2</v>
      </c>
      <c r="C4" s="8"/>
    </row>
    <row r="5" spans="2:3" x14ac:dyDescent="0.3">
      <c r="B5" s="9" t="s">
        <v>4</v>
      </c>
      <c r="C5" s="10">
        <v>10774.07</v>
      </c>
    </row>
    <row r="6" spans="2:3" ht="15" thickBot="1" x14ac:dyDescent="0.35">
      <c r="B6" s="11" t="s">
        <v>5</v>
      </c>
      <c r="C6" s="12">
        <f>SUM(C5:C5)</f>
        <v>10774.07</v>
      </c>
    </row>
    <row r="7" spans="2:3" ht="16.2" thickBot="1" x14ac:dyDescent="0.35">
      <c r="B7" s="13" t="s">
        <v>6</v>
      </c>
      <c r="C7" s="14">
        <f>SUM(C6)</f>
        <v>10774.07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A73C33-CA41-4BF8-9232-FD63019B16C4}">
  <dimension ref="B1:C8"/>
  <sheetViews>
    <sheetView workbookViewId="0">
      <selection activeCell="C26" sqref="C2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52</v>
      </c>
    </row>
    <row r="4" spans="2:3" x14ac:dyDescent="0.3">
      <c r="B4" s="7" t="s">
        <v>2</v>
      </c>
      <c r="C4" s="8"/>
    </row>
    <row r="5" spans="2:3" x14ac:dyDescent="0.3">
      <c r="B5" s="9" t="s">
        <v>4</v>
      </c>
      <c r="C5" s="10">
        <v>6</v>
      </c>
    </row>
    <row r="6" spans="2:3" x14ac:dyDescent="0.3">
      <c r="B6" s="9" t="s">
        <v>53</v>
      </c>
      <c r="C6" s="10">
        <v>7226097.3700000001</v>
      </c>
    </row>
    <row r="7" spans="2:3" ht="15" thickBot="1" x14ac:dyDescent="0.35">
      <c r="B7" s="11" t="s">
        <v>5</v>
      </c>
      <c r="C7" s="12">
        <f>SUM(C5:C6)</f>
        <v>7226103.3700000001</v>
      </c>
    </row>
    <row r="8" spans="2:3" ht="16.2" thickBot="1" x14ac:dyDescent="0.35">
      <c r="B8" s="13" t="s">
        <v>6</v>
      </c>
      <c r="C8" s="14">
        <f>SUM(C7)</f>
        <v>7226103.3700000001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A784E-B84F-487D-8CC6-B09D259FE1EC}">
  <dimension ref="B1:C4"/>
  <sheetViews>
    <sheetView workbookViewId="0">
      <selection activeCell="C5" sqref="C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54</v>
      </c>
    </row>
    <row r="4" spans="2:3" ht="16.2" thickBot="1" x14ac:dyDescent="0.35">
      <c r="B4" s="13" t="s">
        <v>6</v>
      </c>
      <c r="C4" s="14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07645-184D-4741-8122-A37704177AB2}">
  <dimension ref="B1:C9"/>
  <sheetViews>
    <sheetView workbookViewId="0">
      <selection activeCell="D25" sqref="D2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55</v>
      </c>
    </row>
    <row r="4" spans="2:3" x14ac:dyDescent="0.3">
      <c r="B4" s="7" t="s">
        <v>2</v>
      </c>
      <c r="C4" s="8"/>
    </row>
    <row r="5" spans="2:3" x14ac:dyDescent="0.3">
      <c r="B5" s="9" t="s">
        <v>4</v>
      </c>
      <c r="C5" s="10">
        <v>6</v>
      </c>
    </row>
    <row r="6" spans="2:3" x14ac:dyDescent="0.3">
      <c r="B6" s="9" t="s">
        <v>56</v>
      </c>
      <c r="C6" s="10">
        <v>3380</v>
      </c>
    </row>
    <row r="7" spans="2:3" x14ac:dyDescent="0.3">
      <c r="B7" s="9" t="s">
        <v>57</v>
      </c>
      <c r="C7" s="10">
        <v>154320.99</v>
      </c>
    </row>
    <row r="8" spans="2:3" ht="15" thickBot="1" x14ac:dyDescent="0.35">
      <c r="B8" s="11" t="s">
        <v>5</v>
      </c>
      <c r="C8" s="12">
        <f>SUM(C5:C7)</f>
        <v>157706.99</v>
      </c>
    </row>
    <row r="9" spans="2:3" ht="16.2" thickBot="1" x14ac:dyDescent="0.35">
      <c r="B9" s="13" t="s">
        <v>6</v>
      </c>
      <c r="C9" s="14">
        <f>SUM(C8)</f>
        <v>157706.99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096519-EDB4-41D6-94E6-03647CED3F5C}">
  <dimension ref="B1:C7"/>
  <sheetViews>
    <sheetView workbookViewId="0">
      <selection activeCell="D24" sqref="D24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58</v>
      </c>
    </row>
    <row r="4" spans="2:3" x14ac:dyDescent="0.3">
      <c r="B4" s="7" t="s">
        <v>2</v>
      </c>
      <c r="C4" s="8"/>
    </row>
    <row r="5" spans="2:3" x14ac:dyDescent="0.3">
      <c r="B5" s="9" t="s">
        <v>4</v>
      </c>
      <c r="C5" s="10">
        <v>335.8</v>
      </c>
    </row>
    <row r="6" spans="2:3" ht="15" thickBot="1" x14ac:dyDescent="0.35">
      <c r="B6" s="11" t="s">
        <v>5</v>
      </c>
      <c r="C6" s="12">
        <f>SUM(C5:C5)</f>
        <v>335.8</v>
      </c>
    </row>
    <row r="7" spans="2:3" ht="16.2" thickBot="1" x14ac:dyDescent="0.35">
      <c r="B7" s="13" t="s">
        <v>6</v>
      </c>
      <c r="C7" s="14">
        <f>SUM(C6)</f>
        <v>335.8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A93CE-FB09-499D-805B-42F5E15854B6}">
  <dimension ref="B1:E47"/>
  <sheetViews>
    <sheetView topLeftCell="A16" workbookViewId="0">
      <selection activeCell="E22" sqref="E22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75</v>
      </c>
    </row>
    <row r="4" spans="2:3" x14ac:dyDescent="0.3">
      <c r="B4" s="7" t="s">
        <v>59</v>
      </c>
      <c r="C4" s="8"/>
    </row>
    <row r="5" spans="2:3" x14ac:dyDescent="0.3">
      <c r="B5" s="9" t="s">
        <v>60</v>
      </c>
      <c r="C5" s="10">
        <v>1772364.66</v>
      </c>
    </row>
    <row r="6" spans="2:3" x14ac:dyDescent="0.3">
      <c r="B6" s="9" t="s">
        <v>84</v>
      </c>
      <c r="C6" s="10">
        <v>3400</v>
      </c>
    </row>
    <row r="7" spans="2:3" x14ac:dyDescent="0.3">
      <c r="B7" s="9" t="s">
        <v>77</v>
      </c>
      <c r="C7" s="10">
        <v>12900</v>
      </c>
    </row>
    <row r="8" spans="2:3" x14ac:dyDescent="0.3">
      <c r="B8" s="9" t="s">
        <v>78</v>
      </c>
      <c r="C8" s="10">
        <v>454954.82</v>
      </c>
    </row>
    <row r="9" spans="2:3" x14ac:dyDescent="0.3">
      <c r="B9" s="9" t="s">
        <v>79</v>
      </c>
      <c r="C9" s="10">
        <v>900951.6</v>
      </c>
    </row>
    <row r="10" spans="2:3" x14ac:dyDescent="0.3">
      <c r="B10" s="9" t="s">
        <v>80</v>
      </c>
      <c r="C10" s="10">
        <v>27792</v>
      </c>
    </row>
    <row r="11" spans="2:3" x14ac:dyDescent="0.3">
      <c r="B11" s="9" t="s">
        <v>81</v>
      </c>
      <c r="C11" s="10">
        <v>8460</v>
      </c>
    </row>
    <row r="12" spans="2:3" x14ac:dyDescent="0.3">
      <c r="B12" s="9" t="s">
        <v>61</v>
      </c>
      <c r="C12" s="10">
        <v>109776</v>
      </c>
    </row>
    <row r="13" spans="2:3" x14ac:dyDescent="0.3">
      <c r="B13" s="9" t="s">
        <v>62</v>
      </c>
      <c r="C13" s="10">
        <v>235178.4</v>
      </c>
    </row>
    <row r="14" spans="2:3" x14ac:dyDescent="0.3">
      <c r="B14" s="9" t="s">
        <v>83</v>
      </c>
      <c r="C14" s="10">
        <v>96000</v>
      </c>
    </row>
    <row r="15" spans="2:3" x14ac:dyDescent="0.3">
      <c r="B15" s="9" t="s">
        <v>82</v>
      </c>
      <c r="C15" s="10">
        <v>392400</v>
      </c>
    </row>
    <row r="16" spans="2:3" x14ac:dyDescent="0.3">
      <c r="B16" s="9" t="s">
        <v>63</v>
      </c>
      <c r="C16" s="10">
        <v>475680</v>
      </c>
    </row>
    <row r="17" spans="2:5" x14ac:dyDescent="0.3">
      <c r="B17" s="9" t="s">
        <v>85</v>
      </c>
      <c r="C17" s="10">
        <v>10620</v>
      </c>
    </row>
    <row r="18" spans="2:5" x14ac:dyDescent="0.3">
      <c r="B18" s="9" t="s">
        <v>50</v>
      </c>
      <c r="C18" s="10">
        <v>664.8</v>
      </c>
    </row>
    <row r="19" spans="2:5" x14ac:dyDescent="0.3">
      <c r="B19" s="9" t="s">
        <v>64</v>
      </c>
      <c r="C19" s="10">
        <v>305889.59999999998</v>
      </c>
    </row>
    <row r="20" spans="2:5" x14ac:dyDescent="0.3">
      <c r="B20" s="9" t="s">
        <v>65</v>
      </c>
      <c r="C20" s="10">
        <v>3840</v>
      </c>
    </row>
    <row r="21" spans="2:5" x14ac:dyDescent="0.3">
      <c r="B21" s="9" t="s">
        <v>86</v>
      </c>
      <c r="C21" s="10">
        <v>115949.87</v>
      </c>
    </row>
    <row r="22" spans="2:5" x14ac:dyDescent="0.3">
      <c r="B22" s="9" t="s">
        <v>66</v>
      </c>
      <c r="C22" s="10">
        <v>58144</v>
      </c>
    </row>
    <row r="23" spans="2:5" ht="15" thickBot="1" x14ac:dyDescent="0.35">
      <c r="B23" s="11" t="s">
        <v>67</v>
      </c>
      <c r="C23" s="12">
        <f>SUM(C5:C22)</f>
        <v>4984965.75</v>
      </c>
    </row>
    <row r="24" spans="2:5" x14ac:dyDescent="0.3">
      <c r="B24" s="7" t="s">
        <v>68</v>
      </c>
      <c r="C24" s="8"/>
    </row>
    <row r="25" spans="2:5" x14ac:dyDescent="0.3">
      <c r="B25" s="9" t="s">
        <v>76</v>
      </c>
      <c r="C25" s="10">
        <v>23272.94</v>
      </c>
    </row>
    <row r="26" spans="2:5" x14ac:dyDescent="0.3">
      <c r="B26" s="9" t="s">
        <v>69</v>
      </c>
      <c r="C26" s="10">
        <v>1849062.44</v>
      </c>
    </row>
    <row r="27" spans="2:5" ht="15" thickBot="1" x14ac:dyDescent="0.35">
      <c r="B27" s="11" t="s">
        <v>70</v>
      </c>
      <c r="C27" s="12">
        <f>SUM(C25:C26)</f>
        <v>1872335.38</v>
      </c>
    </row>
    <row r="28" spans="2:5" x14ac:dyDescent="0.3">
      <c r="B28" s="7" t="s">
        <v>88</v>
      </c>
      <c r="C28" s="8"/>
    </row>
    <row r="29" spans="2:5" x14ac:dyDescent="0.3">
      <c r="B29" s="16" t="s">
        <v>45</v>
      </c>
      <c r="C29" s="17">
        <v>1465203.63</v>
      </c>
    </row>
    <row r="30" spans="2:5" ht="15" thickBot="1" x14ac:dyDescent="0.35">
      <c r="B30" s="11" t="s">
        <v>96</v>
      </c>
      <c r="C30" s="12">
        <f>SUM(C29:C29)</f>
        <v>1465203.63</v>
      </c>
      <c r="E30" t="s">
        <v>16</v>
      </c>
    </row>
    <row r="31" spans="2:5" x14ac:dyDescent="0.3">
      <c r="B31" s="7" t="s">
        <v>71</v>
      </c>
      <c r="C31" s="8"/>
    </row>
    <row r="32" spans="2:5" x14ac:dyDescent="0.3">
      <c r="B32" s="9" t="s">
        <v>87</v>
      </c>
      <c r="C32" s="10">
        <v>48383.22</v>
      </c>
    </row>
    <row r="33" spans="2:3" x14ac:dyDescent="0.3">
      <c r="B33" s="9" t="s">
        <v>72</v>
      </c>
      <c r="C33" s="10">
        <v>180653.09</v>
      </c>
    </row>
    <row r="34" spans="2:3" ht="15" thickBot="1" x14ac:dyDescent="0.35">
      <c r="B34" s="11" t="s">
        <v>73</v>
      </c>
      <c r="C34" s="12">
        <f>SUM(C32:C33)</f>
        <v>229036.31</v>
      </c>
    </row>
    <row r="35" spans="2:3" x14ac:dyDescent="0.3">
      <c r="B35" s="7" t="s">
        <v>89</v>
      </c>
      <c r="C35" s="8"/>
    </row>
    <row r="36" spans="2:3" x14ac:dyDescent="0.3">
      <c r="B36" s="9" t="s">
        <v>30</v>
      </c>
      <c r="C36" s="10">
        <v>157491.84</v>
      </c>
    </row>
    <row r="37" spans="2:3" x14ac:dyDescent="0.3">
      <c r="B37" s="9" t="s">
        <v>90</v>
      </c>
      <c r="C37" s="10">
        <v>11616</v>
      </c>
    </row>
    <row r="38" spans="2:3" x14ac:dyDescent="0.3">
      <c r="B38" s="9" t="s">
        <v>95</v>
      </c>
      <c r="C38" s="10">
        <v>261122.62</v>
      </c>
    </row>
    <row r="39" spans="2:3" ht="15" thickBot="1" x14ac:dyDescent="0.35">
      <c r="B39" s="11" t="s">
        <v>91</v>
      </c>
      <c r="C39" s="12">
        <f>SUM(C36:C38)</f>
        <v>430230.45999999996</v>
      </c>
    </row>
    <row r="40" spans="2:3" x14ac:dyDescent="0.3">
      <c r="B40" s="7" t="s">
        <v>74</v>
      </c>
      <c r="C40" s="8"/>
    </row>
    <row r="41" spans="2:3" x14ac:dyDescent="0.3">
      <c r="B41" s="9" t="s">
        <v>97</v>
      </c>
      <c r="C41" s="10">
        <v>3758752</v>
      </c>
    </row>
    <row r="42" spans="2:3" x14ac:dyDescent="0.3">
      <c r="B42" s="9" t="s">
        <v>17</v>
      </c>
      <c r="C42" s="10">
        <v>6</v>
      </c>
    </row>
    <row r="43" spans="2:3" ht="15" thickBot="1" x14ac:dyDescent="0.35">
      <c r="B43" s="11" t="s">
        <v>18</v>
      </c>
      <c r="C43" s="12">
        <f>SUM(C41:C42)</f>
        <v>3758758</v>
      </c>
    </row>
    <row r="44" spans="2:3" x14ac:dyDescent="0.3">
      <c r="B44" s="7" t="s">
        <v>92</v>
      </c>
      <c r="C44" s="8"/>
    </row>
    <row r="45" spans="2:3" x14ac:dyDescent="0.3">
      <c r="B45" s="9" t="s">
        <v>93</v>
      </c>
      <c r="C45" s="10">
        <v>146664</v>
      </c>
    </row>
    <row r="46" spans="2:3" ht="15" thickBot="1" x14ac:dyDescent="0.35">
      <c r="B46" s="11" t="s">
        <v>94</v>
      </c>
      <c r="C46" s="12">
        <f>SUM(C45:C45)</f>
        <v>146664</v>
      </c>
    </row>
    <row r="47" spans="2:3" ht="16.2" thickBot="1" x14ac:dyDescent="0.35">
      <c r="B47" s="13" t="s">
        <v>6</v>
      </c>
      <c r="C47" s="14">
        <f>SUM(C46+C43+C39+C34+C30+C27+C23)</f>
        <v>12887193.529999999</v>
      </c>
    </row>
  </sheetData>
  <sortState xmlns:xlrd2="http://schemas.microsoft.com/office/spreadsheetml/2017/richdata2" ref="B5:C22">
    <sortCondition ref="B5:B22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F6DDF-4466-431E-8DB3-B0D34915A0D1}">
  <dimension ref="B1:C15"/>
  <sheetViews>
    <sheetView workbookViewId="0">
      <selection activeCell="E18" sqref="E18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98</v>
      </c>
    </row>
    <row r="4" spans="2:3" x14ac:dyDescent="0.3">
      <c r="B4" s="7" t="s">
        <v>59</v>
      </c>
      <c r="C4" s="8"/>
    </row>
    <row r="5" spans="2:3" x14ac:dyDescent="0.3">
      <c r="B5" s="9" t="s">
        <v>99</v>
      </c>
      <c r="C5" s="10">
        <v>100000</v>
      </c>
    </row>
    <row r="6" spans="2:3" x14ac:dyDescent="0.3">
      <c r="B6" s="9" t="s">
        <v>100</v>
      </c>
      <c r="C6" s="10">
        <v>5436</v>
      </c>
    </row>
    <row r="7" spans="2:3" ht="15" thickBot="1" x14ac:dyDescent="0.35">
      <c r="B7" s="11" t="s">
        <v>67</v>
      </c>
      <c r="C7" s="12">
        <f>SUM(C5:C6)</f>
        <v>105436</v>
      </c>
    </row>
    <row r="8" spans="2:3" x14ac:dyDescent="0.3">
      <c r="B8" s="7" t="s">
        <v>102</v>
      </c>
      <c r="C8" s="8"/>
    </row>
    <row r="9" spans="2:3" x14ac:dyDescent="0.3">
      <c r="B9" s="9" t="s">
        <v>104</v>
      </c>
      <c r="C9" s="10">
        <v>355129.63</v>
      </c>
    </row>
    <row r="10" spans="2:3" ht="15" thickBot="1" x14ac:dyDescent="0.35">
      <c r="B10" s="11" t="s">
        <v>103</v>
      </c>
      <c r="C10" s="12">
        <f>SUM(C9:C9)</f>
        <v>355129.63</v>
      </c>
    </row>
    <row r="11" spans="2:3" x14ac:dyDescent="0.3">
      <c r="B11" s="7" t="s">
        <v>105</v>
      </c>
      <c r="C11" s="8"/>
    </row>
    <row r="12" spans="2:3" x14ac:dyDescent="0.3">
      <c r="B12" s="9" t="s">
        <v>17</v>
      </c>
      <c r="C12" s="10">
        <v>19845.490000000002</v>
      </c>
    </row>
    <row r="13" spans="2:3" x14ac:dyDescent="0.3">
      <c r="B13" s="9" t="s">
        <v>101</v>
      </c>
      <c r="C13" s="10">
        <v>31820</v>
      </c>
    </row>
    <row r="14" spans="2:3" ht="15" thickBot="1" x14ac:dyDescent="0.35">
      <c r="B14" s="11" t="s">
        <v>18</v>
      </c>
      <c r="C14" s="12">
        <f>SUM(C12:C13)</f>
        <v>51665.490000000005</v>
      </c>
    </row>
    <row r="15" spans="2:3" ht="16.2" thickBot="1" x14ac:dyDescent="0.35">
      <c r="B15" s="13" t="s">
        <v>6</v>
      </c>
      <c r="C15" s="14">
        <f>SUM(C14+C10+C7)</f>
        <v>512231.12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14</vt:i4>
      </vt:variant>
    </vt:vector>
  </HeadingPairs>
  <TitlesOfParts>
    <vt:vector size="14" baseType="lpstr">
      <vt:lpstr>01.07.2025.</vt:lpstr>
      <vt:lpstr>02.07.2025.</vt:lpstr>
      <vt:lpstr>03.07.2025.</vt:lpstr>
      <vt:lpstr>04.07.2025.</vt:lpstr>
      <vt:lpstr>07.07.2025.</vt:lpstr>
      <vt:lpstr>08.07.2025.</vt:lpstr>
      <vt:lpstr>09.07.2025.</vt:lpstr>
      <vt:lpstr>10.07.2025.</vt:lpstr>
      <vt:lpstr>11.07.2025.</vt:lpstr>
      <vt:lpstr>14.07.2025.</vt:lpstr>
      <vt:lpstr>15.07.2025.</vt:lpstr>
      <vt:lpstr>16.07.2025.</vt:lpstr>
      <vt:lpstr>17.07.2025.</vt:lpstr>
      <vt:lpstr>18.07.2025.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2025-07-21T07:10:07Z</dcterms:modified>
</cp:coreProperties>
</file>